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35" activeTab="1"/>
  </bookViews>
  <sheets>
    <sheet name="Характеристика МКД" sheetId="1" r:id="rId1"/>
    <sheet name="Виды работ" sheetId="2" r:id="rId2"/>
  </sheets>
  <definedNames>
    <definedName name="_xlnm.Print_Area" localSheetId="1">'Виды работ'!$A$1:$X$19</definedName>
    <definedName name="_xlnm.Print_Area" localSheetId="0">'Характеристика МКД'!$A$1:$T$23</definedName>
  </definedNames>
  <calcPr fullCalcOnLoad="1"/>
</workbook>
</file>

<file path=xl/sharedStrings.xml><?xml version="1.0" encoding="utf-8"?>
<sst xmlns="http://schemas.openxmlformats.org/spreadsheetml/2006/main" count="148" uniqueCount="76">
  <si>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</si>
  <si>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</si>
  <si>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</si>
  <si>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</si>
  <si>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</si>
  <si>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</si>
  <si>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</si>
  <si>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</si>
  <si>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</si>
  <si>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</si>
  <si>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</si>
  <si>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ПУ и УУ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</si>
  <si>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</si>
  <si>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</si>
  <si>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</si>
  <si>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</si>
  <si>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</si>
  <si>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</si>
  <si>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</si>
  <si>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Проектные работы</t>
  </si>
  <si>
    <t>руб.</t>
  </si>
  <si>
    <t>ед.</t>
  </si>
  <si>
    <t>кв.м.</t>
  </si>
  <si>
    <t>куб.м.</t>
  </si>
  <si>
    <t>№ п/п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</si>
  <si>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</si>
  <si>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</si>
  <si>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</si>
  <si>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</si>
  <si>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</si>
  <si>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</si>
  <si>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</si>
  <si>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</si>
  <si>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</si>
  <si>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</si>
  <si>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</si>
  <si>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</si>
  <si>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</si>
  <si>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</si>
  <si>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</si>
  <si>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</si>
  <si>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федеральный бюджет</t>
  </si>
  <si>
    <t>областной бюджет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</si>
  <si>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</si>
  <si>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</si>
  <si>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</si>
  <si>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</si>
  <si>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руб./кв.м</t>
  </si>
  <si>
    <t>РО</t>
  </si>
  <si>
    <t>х</t>
  </si>
  <si>
    <t>Итого по МО Сертолово</t>
  </si>
  <si>
    <r>
      <t xml:space="preserve">Краткосрочный муниципальный план реализации в 2016 году программы капитального ремонта общего имущества                                                                                                                 в многоквартирных домах, расположенных на территории МО Сертолово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8"/>
        <rFont val="Times New Roman"/>
        <family val="1"/>
      </rPr>
      <t>I. Перечень многоквартирных домов на территории МО Сертолово, которые подлежат капитальному ремонту в 2016 году</t>
    </r>
  </si>
  <si>
    <t>не проводился</t>
  </si>
  <si>
    <t>кирпич</t>
  </si>
  <si>
    <t>панель</t>
  </si>
  <si>
    <t>г.Сертолово,  ул. Ларина, д. 3</t>
  </si>
  <si>
    <t>г.Сертолово,  ул. Сосновая, д. 3</t>
  </si>
  <si>
    <t>г. Сертолово, мкр.Сертолово-2, д. 2</t>
  </si>
  <si>
    <t>г. Сертолово, мкр.Ч.Речка, д. 3</t>
  </si>
  <si>
    <t>г. Сертолово, мкр.Ч.Речка, д. 5</t>
  </si>
  <si>
    <t>г. Сертолово,  мкр.Ч.Речка, д. 6</t>
  </si>
  <si>
    <r>
      <t xml:space="preserve">Краткосрочный муниципальный план реализации в 2016 году программы капитального ремонта общего имущества                                                                                                               в многоквартирных домах, расположенных на территории МО Сертолово         </t>
    </r>
    <r>
      <rPr>
        <b/>
        <sz val="1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II. Реестр многоквартирных домов, которые подлежат капитальному ремонту в 2016 году на территории МО Сертолово</t>
    </r>
  </si>
  <si>
    <t>Осуществление строительного контроля</t>
  </si>
  <si>
    <t>Работы по предпроектной подготовке</t>
  </si>
  <si>
    <t>Итого по                                                        МО Сертолово</t>
  </si>
  <si>
    <t>г.Сертолово,                                                  ул. Ларина, д. 3</t>
  </si>
  <si>
    <t>г.Сертолово,                                 ул. Сосновая, д. 3</t>
  </si>
  <si>
    <t>г. Сертолово,                                        мкр.Ч.Речка, д. 3</t>
  </si>
  <si>
    <t>г. Сертолово,                                мкр.Ч.Речка, д. 5</t>
  </si>
  <si>
    <t>Итого по МО Сертолово                                          со строительным контролем</t>
  </si>
  <si>
    <t>г.Сертолово,                                                  ул.Заречная, д. 7</t>
  </si>
  <si>
    <t>г.Сертолово,  ул.Заречная, д. 7</t>
  </si>
  <si>
    <t>30.12.2017</t>
  </si>
  <si>
    <t>Итого по МО Сертолово                                                  со строительным контролем</t>
  </si>
  <si>
    <r>
      <t>ПРИЛОЖЕНИЕ № 2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22"/>
        <rFont val="Times New Roman"/>
        <family val="1"/>
      </rPr>
      <t>06</t>
    </r>
    <r>
      <rPr>
        <sz val="22"/>
        <rFont val="Times New Roman"/>
        <family val="1"/>
      </rPr>
      <t xml:space="preserve">" </t>
    </r>
    <r>
      <rPr>
        <u val="single"/>
        <sz val="22"/>
        <rFont val="Times New Roman"/>
        <family val="1"/>
      </rPr>
      <t xml:space="preserve">марта </t>
    </r>
    <r>
      <rPr>
        <sz val="22"/>
        <rFont val="Times New Roman"/>
        <family val="1"/>
      </rPr>
      <t xml:space="preserve">2017 г. № </t>
    </r>
    <r>
      <rPr>
        <u val="single"/>
        <sz val="22"/>
        <rFont val="Times New Roman"/>
        <family val="1"/>
      </rPr>
      <t>79</t>
    </r>
  </si>
  <si>
    <r>
      <t>ПРИЛОЖЕНИЕ №1                                                                                                                  к постановлению                                                                    администрации МО Сертолово                                                                                             от "</t>
    </r>
    <r>
      <rPr>
        <u val="single"/>
        <sz val="20"/>
        <rFont val="Times New Roman"/>
        <family val="1"/>
      </rPr>
      <t>06</t>
    </r>
    <r>
      <rPr>
        <sz val="20"/>
        <rFont val="Times New Roman"/>
        <family val="1"/>
      </rPr>
      <t xml:space="preserve">" </t>
    </r>
    <r>
      <rPr>
        <u val="single"/>
        <sz val="20"/>
        <rFont val="Times New Roman"/>
        <family val="1"/>
      </rPr>
      <t xml:space="preserve">марта </t>
    </r>
    <r>
      <rPr>
        <sz val="20"/>
        <rFont val="Times New Roman"/>
        <family val="1"/>
      </rPr>
      <t xml:space="preserve">2017 г. № </t>
    </r>
    <r>
      <rPr>
        <u val="single"/>
        <sz val="20"/>
        <rFont val="Times New Roman"/>
        <family val="1"/>
      </rPr>
      <t>79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</si>
</sst>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57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1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2"/>
    </font>
    <font>
      <sz val="11"/>
      <color indexed="8"/>
      <name val="Times New Roman"/>
      <family val="1"/>
    </font>
    <font>
      <sz val="10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b/>
      <sz val="14"/>
      <name val="Times New Roman"/>
      <family val="1"/>
    </font>
    <font>
      <sz val="20"/>
      <name val="Times New Roman"/>
      <family val="1"/>
    </font>
    <font>
      <b/>
      <sz val="22"/>
      <name val="Times New Roman"/>
      <family val="1"/>
    </font>
    <font>
      <sz val="10"/>
      <color indexed="8"/>
      <name val="Times New Roman"/>
      <family val="1"/>
    </font>
    <font>
      <sz val="22"/>
      <name val="Times New Roman"/>
      <family val="1"/>
    </font>
    <font>
      <u val="single"/>
      <sz val="22"/>
      <name val="Times New Roman"/>
      <family val="1"/>
    </font>
    <font>
      <u val="single"/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left" vertical="center"/>
    </xf>
    <xf numFmtId="0" fontId="5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center" vertical="center"/>
    </xf>
    <xf numFmtId="4" fontId="12" fillId="33" borderId="10" xfId="0" applyNumberFormat="1" applyFont="1" applyFill="1" applyBorder="1" applyAlignment="1">
      <alignment horizontal="center" vertical="center" wrapText="1" shrinkToFit="1"/>
    </xf>
    <xf numFmtId="14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 shrinkToFit="1"/>
    </xf>
    <xf numFmtId="0" fontId="13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Alignment="1">
      <alignment/>
    </xf>
    <xf numFmtId="0" fontId="10" fillId="33" borderId="10" xfId="52" applyFont="1" applyFill="1" applyBorder="1" applyAlignment="1">
      <alignment horizontal="center" vertical="center" wrapText="1"/>
      <protection/>
    </xf>
    <xf numFmtId="0" fontId="15" fillId="0" borderId="0" xfId="0" applyFont="1" applyAlignment="1">
      <alignment/>
    </xf>
    <xf numFmtId="3" fontId="10" fillId="33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 textRotation="90" wrapText="1"/>
    </xf>
    <xf numFmtId="0" fontId="11" fillId="0" borderId="10" xfId="0" applyFont="1" applyFill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172" fontId="16" fillId="0" borderId="10" xfId="0" applyNumberFormat="1" applyFont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1" fontId="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173" fontId="10" fillId="33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2" fontId="9" fillId="33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left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 textRotation="90"/>
    </xf>
    <xf numFmtId="2" fontId="10" fillId="0" borderId="10" xfId="0" applyNumberFormat="1" applyFont="1" applyBorder="1" applyAlignment="1">
      <alignment horizontal="left" vertical="center" wrapText="1"/>
    </xf>
    <xf numFmtId="0" fontId="17" fillId="33" borderId="0" xfId="0" applyFont="1" applyFill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8" fillId="33" borderId="0" xfId="0" applyFont="1" applyFill="1" applyBorder="1" applyAlignment="1">
      <alignment horizontal="center" vertical="center" wrapText="1"/>
    </xf>
    <xf numFmtId="0" fontId="10" fillId="33" borderId="10" xfId="52" applyFont="1" applyFill="1" applyBorder="1" applyAlignment="1">
      <alignment horizontal="center" vertical="center" textRotation="90" wrapText="1"/>
      <protection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0" fillId="33" borderId="11" xfId="0" applyFont="1" applyFill="1" applyBorder="1" applyAlignment="1">
      <alignment horizontal="center" vertical="center" textRotation="90" wrapText="1"/>
    </xf>
    <xf numFmtId="0" fontId="10" fillId="33" borderId="12" xfId="0" applyFont="1" applyFill="1" applyBorder="1" applyAlignment="1">
      <alignment horizontal="center" vertical="center" textRotation="90" wrapText="1"/>
    </xf>
    <xf numFmtId="4" fontId="9" fillId="33" borderId="10" xfId="0" applyNumberFormat="1" applyFont="1" applyFill="1" applyBorder="1" applyAlignment="1">
      <alignment horizontal="center" vertical="center" wrapText="1"/>
    </xf>
    <xf numFmtId="4" fontId="9" fillId="33" borderId="13" xfId="0" applyNumberFormat="1" applyFont="1" applyFill="1" applyBorder="1" applyAlignment="1">
      <alignment horizontal="center" vertical="center"/>
    </xf>
    <xf numFmtId="4" fontId="9" fillId="33" borderId="14" xfId="0" applyNumberFormat="1" applyFont="1" applyFill="1" applyBorder="1" applyAlignment="1">
      <alignment horizontal="center" vertical="center"/>
    </xf>
    <xf numFmtId="4" fontId="9" fillId="33" borderId="15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3" fontId="9" fillId="33" borderId="10" xfId="0" applyNumberFormat="1" applyFont="1" applyFill="1" applyBorder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wrapText="1"/>
    </xf>
    <xf numFmtId="4" fontId="9" fillId="33" borderId="16" xfId="0" applyNumberFormat="1" applyFont="1" applyFill="1" applyBorder="1" applyAlignment="1">
      <alignment horizontal="center" vertical="center" wrapText="1"/>
    </xf>
    <xf numFmtId="4" fontId="9" fillId="33" borderId="1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textRotation="90" wrapText="1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2" xfId="0" applyFont="1" applyBorder="1" applyAlignment="1">
      <alignment horizontal="center" vertical="center" textRotation="90" wrapText="1"/>
    </xf>
    <xf numFmtId="0" fontId="20" fillId="33" borderId="0" xfId="0" applyFont="1" applyFill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9" fillId="33" borderId="11" xfId="0" applyNumberFormat="1" applyFont="1" applyFill="1" applyBorder="1" applyAlignment="1">
      <alignment horizontal="center" vertical="center" textRotation="90" wrapText="1"/>
    </xf>
    <xf numFmtId="4" fontId="9" fillId="33" borderId="16" xfId="0" applyNumberFormat="1" applyFont="1" applyFill="1" applyBorder="1" applyAlignment="1">
      <alignment horizontal="center" vertical="center" textRotation="90" wrapText="1"/>
    </xf>
    <xf numFmtId="4" fontId="9" fillId="33" borderId="12" xfId="0" applyNumberFormat="1" applyFont="1" applyFill="1" applyBorder="1" applyAlignment="1">
      <alignment horizontal="center" vertical="center" textRotation="90" wrapText="1"/>
    </xf>
    <xf numFmtId="4" fontId="9" fillId="33" borderId="10" xfId="0" applyNumberFormat="1" applyFont="1" applyFill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70" zoomScaleSheetLayoutView="70" zoomScalePageLayoutView="0" workbookViewId="0" topLeftCell="A1">
      <selection activeCell="P2" sqref="P2:T2"/>
    </sheetView>
  </sheetViews>
  <sheetFormatPr defaultColWidth="9.00390625" defaultRowHeight="12.75"/>
  <cols>
    <col min="1" max="1" width="5.375" style="10" customWidth="1"/>
    <col min="2" max="2" width="39.25390625" style="11" customWidth="1"/>
    <col min="3" max="3" width="10.625" style="10" customWidth="1"/>
    <col min="4" max="4" width="15.125" style="10" customWidth="1"/>
    <col min="5" max="5" width="9.25390625" style="10" bestFit="1" customWidth="1"/>
    <col min="6" max="7" width="9.375" style="10" bestFit="1" customWidth="1"/>
    <col min="8" max="8" width="11.25390625" style="10" bestFit="1" customWidth="1"/>
    <col min="9" max="9" width="11.00390625" style="10" customWidth="1"/>
    <col min="10" max="11" width="11.375" style="10" customWidth="1"/>
    <col min="12" max="12" width="15.625" style="10" customWidth="1"/>
    <col min="13" max="15" width="9.375" style="10" bestFit="1" customWidth="1"/>
    <col min="16" max="16" width="15.25390625" style="10" customWidth="1"/>
    <col min="17" max="18" width="11.625" style="10" customWidth="1"/>
    <col min="19" max="19" width="12.25390625" style="10" customWidth="1"/>
    <col min="20" max="20" width="9.25390625" style="10" bestFit="1" customWidth="1"/>
  </cols>
  <sheetData>
    <row r="1" ht="138" customHeight="1"/>
    <row r="2" spans="1:20" s="4" customFormat="1" ht="110.25" customHeight="1">
      <c r="A2" s="1"/>
      <c r="B2" s="2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64" t="s">
        <v>75</v>
      </c>
      <c r="Q2" s="64"/>
      <c r="R2" s="64"/>
      <c r="S2" s="64"/>
      <c r="T2" s="64"/>
    </row>
    <row r="3" spans="1:20" s="4" customFormat="1" ht="93.75" customHeight="1">
      <c r="A3" s="66" t="s">
        <v>51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4" customFormat="1" ht="15">
      <c r="A4" s="5"/>
      <c r="B4" s="3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5"/>
      <c r="S4" s="5"/>
      <c r="T4" s="1"/>
    </row>
    <row r="5" spans="1:20" s="20" customFormat="1" ht="39" customHeight="1">
      <c r="A5" s="60" t="s">
        <v>24</v>
      </c>
      <c r="B5" s="60" t="s">
        <v>1</v>
      </c>
      <c r="C5" s="61" t="s">
        <v>25</v>
      </c>
      <c r="D5" s="61"/>
      <c r="E5" s="62" t="s">
        <v>26</v>
      </c>
      <c r="F5" s="62" t="s">
        <v>27</v>
      </c>
      <c r="G5" s="62" t="s">
        <v>28</v>
      </c>
      <c r="H5" s="59" t="s">
        <v>29</v>
      </c>
      <c r="I5" s="60" t="s">
        <v>30</v>
      </c>
      <c r="J5" s="60"/>
      <c r="K5" s="59" t="s">
        <v>31</v>
      </c>
      <c r="L5" s="60" t="s">
        <v>32</v>
      </c>
      <c r="M5" s="60"/>
      <c r="N5" s="60"/>
      <c r="O5" s="60"/>
      <c r="P5" s="60"/>
      <c r="Q5" s="67" t="s">
        <v>33</v>
      </c>
      <c r="R5" s="67" t="s">
        <v>34</v>
      </c>
      <c r="S5" s="59" t="s">
        <v>35</v>
      </c>
      <c r="T5" s="65" t="s">
        <v>36</v>
      </c>
    </row>
    <row r="6" spans="1:20" s="20" customFormat="1" ht="15" customHeight="1">
      <c r="A6" s="60"/>
      <c r="B6" s="60"/>
      <c r="C6" s="59" t="s">
        <v>37</v>
      </c>
      <c r="D6" s="59" t="s">
        <v>38</v>
      </c>
      <c r="E6" s="62"/>
      <c r="F6" s="62"/>
      <c r="G6" s="62"/>
      <c r="H6" s="59"/>
      <c r="I6" s="59" t="s">
        <v>39</v>
      </c>
      <c r="J6" s="59" t="s">
        <v>40</v>
      </c>
      <c r="K6" s="59"/>
      <c r="L6" s="59" t="s">
        <v>39</v>
      </c>
      <c r="M6" s="68" t="s">
        <v>41</v>
      </c>
      <c r="N6" s="68" t="s">
        <v>42</v>
      </c>
      <c r="O6" s="70" t="s">
        <v>43</v>
      </c>
      <c r="P6" s="70" t="s">
        <v>44</v>
      </c>
      <c r="Q6" s="67"/>
      <c r="R6" s="67"/>
      <c r="S6" s="59"/>
      <c r="T6" s="65"/>
    </row>
    <row r="7" spans="1:20" s="20" customFormat="1" ht="173.25" customHeight="1">
      <c r="A7" s="60"/>
      <c r="B7" s="60"/>
      <c r="C7" s="59"/>
      <c r="D7" s="59"/>
      <c r="E7" s="62"/>
      <c r="F7" s="62"/>
      <c r="G7" s="62"/>
      <c r="H7" s="59"/>
      <c r="I7" s="59"/>
      <c r="J7" s="59"/>
      <c r="K7" s="59"/>
      <c r="L7" s="59"/>
      <c r="M7" s="69"/>
      <c r="N7" s="69"/>
      <c r="O7" s="71"/>
      <c r="P7" s="71"/>
      <c r="Q7" s="67"/>
      <c r="R7" s="67"/>
      <c r="S7" s="59"/>
      <c r="T7" s="65"/>
    </row>
    <row r="8" spans="1:20" s="4" customFormat="1" ht="18.75" customHeight="1">
      <c r="A8" s="60"/>
      <c r="B8" s="60"/>
      <c r="C8" s="59"/>
      <c r="D8" s="59"/>
      <c r="E8" s="62"/>
      <c r="F8" s="62"/>
      <c r="G8" s="62"/>
      <c r="H8" s="12" t="s">
        <v>45</v>
      </c>
      <c r="I8" s="12" t="s">
        <v>45</v>
      </c>
      <c r="J8" s="12" t="s">
        <v>45</v>
      </c>
      <c r="K8" s="12" t="s">
        <v>46</v>
      </c>
      <c r="L8" s="12" t="s">
        <v>20</v>
      </c>
      <c r="M8" s="12" t="s">
        <v>20</v>
      </c>
      <c r="N8" s="12" t="s">
        <v>20</v>
      </c>
      <c r="O8" s="12" t="s">
        <v>20</v>
      </c>
      <c r="P8" s="12" t="s">
        <v>20</v>
      </c>
      <c r="Q8" s="21" t="s">
        <v>47</v>
      </c>
      <c r="R8" s="21" t="s">
        <v>47</v>
      </c>
      <c r="S8" s="59"/>
      <c r="T8" s="65"/>
    </row>
    <row r="9" spans="1:20" s="4" customFormat="1" ht="15">
      <c r="A9" s="7">
        <v>1</v>
      </c>
      <c r="B9" s="7">
        <v>2</v>
      </c>
      <c r="C9" s="7">
        <v>3</v>
      </c>
      <c r="D9" s="7">
        <v>4</v>
      </c>
      <c r="E9" s="7">
        <v>5</v>
      </c>
      <c r="F9" s="7">
        <v>6</v>
      </c>
      <c r="G9" s="7">
        <v>7</v>
      </c>
      <c r="H9" s="7">
        <v>8</v>
      </c>
      <c r="I9" s="7">
        <v>9</v>
      </c>
      <c r="J9" s="7">
        <v>10</v>
      </c>
      <c r="K9" s="7">
        <v>11</v>
      </c>
      <c r="L9" s="7">
        <v>12</v>
      </c>
      <c r="M9" s="7">
        <v>13</v>
      </c>
      <c r="N9" s="7">
        <v>14</v>
      </c>
      <c r="O9" s="7">
        <v>15</v>
      </c>
      <c r="P9" s="7">
        <v>16</v>
      </c>
      <c r="Q9" s="7">
        <v>17</v>
      </c>
      <c r="R9" s="7">
        <v>18</v>
      </c>
      <c r="S9" s="7">
        <v>19</v>
      </c>
      <c r="T9" s="8">
        <v>20</v>
      </c>
    </row>
    <row r="10" spans="1:20" s="4" customFormat="1" ht="31.5">
      <c r="A10" s="7">
        <v>1</v>
      </c>
      <c r="B10" s="27" t="s">
        <v>71</v>
      </c>
      <c r="C10" s="25">
        <v>1966</v>
      </c>
      <c r="D10" s="31" t="s">
        <v>52</v>
      </c>
      <c r="E10" s="29" t="s">
        <v>54</v>
      </c>
      <c r="F10" s="25">
        <v>5</v>
      </c>
      <c r="G10" s="25">
        <v>4</v>
      </c>
      <c r="H10" s="30">
        <v>3854.4</v>
      </c>
      <c r="I10" s="30">
        <v>3544.6</v>
      </c>
      <c r="J10" s="30">
        <v>3311.4</v>
      </c>
      <c r="K10" s="25">
        <v>191</v>
      </c>
      <c r="L10" s="30">
        <f>M10+N10+O10+P10</f>
        <v>2139374</v>
      </c>
      <c r="M10" s="30">
        <v>0</v>
      </c>
      <c r="N10" s="30">
        <v>0</v>
      </c>
      <c r="O10" s="30">
        <v>0</v>
      </c>
      <c r="P10" s="30">
        <v>2139374</v>
      </c>
      <c r="Q10" s="30">
        <f>L10/H10</f>
        <v>555.0472187629722</v>
      </c>
      <c r="R10" s="53">
        <v>14593.7</v>
      </c>
      <c r="S10" s="15" t="s">
        <v>72</v>
      </c>
      <c r="T10" s="8" t="s">
        <v>48</v>
      </c>
    </row>
    <row r="11" spans="1:20" s="9" customFormat="1" ht="21" customHeight="1">
      <c r="A11" s="48">
        <f aca="true" t="shared" si="0" ref="A11:A16">A10+1</f>
        <v>2</v>
      </c>
      <c r="B11" s="27" t="s">
        <v>55</v>
      </c>
      <c r="C11" s="25">
        <v>1936</v>
      </c>
      <c r="D11" s="28" t="s">
        <v>52</v>
      </c>
      <c r="E11" s="29" t="s">
        <v>53</v>
      </c>
      <c r="F11" s="25">
        <v>4</v>
      </c>
      <c r="G11" s="25">
        <v>3</v>
      </c>
      <c r="H11" s="30">
        <v>2510.6</v>
      </c>
      <c r="I11" s="30">
        <v>1951.9</v>
      </c>
      <c r="J11" s="30">
        <v>1362.3</v>
      </c>
      <c r="K11" s="25">
        <v>109</v>
      </c>
      <c r="L11" s="30">
        <f aca="true" t="shared" si="1" ref="L11:L16">M11+N11+O11+P11</f>
        <v>490715</v>
      </c>
      <c r="M11" s="13">
        <v>0</v>
      </c>
      <c r="N11" s="13">
        <v>0</v>
      </c>
      <c r="O11" s="13">
        <v>0</v>
      </c>
      <c r="P11" s="30">
        <v>490715</v>
      </c>
      <c r="Q11" s="13">
        <f aca="true" t="shared" si="2" ref="Q11:Q16">L11/H11</f>
        <v>195.45726121245917</v>
      </c>
      <c r="R11" s="53">
        <v>14593.7</v>
      </c>
      <c r="S11" s="15" t="s">
        <v>72</v>
      </c>
      <c r="T11" s="8" t="s">
        <v>48</v>
      </c>
    </row>
    <row r="12" spans="1:20" s="9" customFormat="1" ht="21" customHeight="1">
      <c r="A12" s="48">
        <f t="shared" si="0"/>
        <v>3</v>
      </c>
      <c r="B12" s="27" t="s">
        <v>57</v>
      </c>
      <c r="C12" s="25">
        <v>1938</v>
      </c>
      <c r="D12" s="31">
        <v>1991</v>
      </c>
      <c r="E12" s="29" t="s">
        <v>53</v>
      </c>
      <c r="F12" s="25">
        <v>4</v>
      </c>
      <c r="G12" s="25">
        <v>3</v>
      </c>
      <c r="H12" s="30">
        <v>2357.1</v>
      </c>
      <c r="I12" s="30">
        <v>2077.5</v>
      </c>
      <c r="J12" s="30">
        <v>1812.5</v>
      </c>
      <c r="K12" s="25">
        <v>108</v>
      </c>
      <c r="L12" s="30">
        <f t="shared" si="1"/>
        <v>787367</v>
      </c>
      <c r="M12" s="13">
        <v>0</v>
      </c>
      <c r="N12" s="13">
        <v>0</v>
      </c>
      <c r="O12" s="13">
        <v>0</v>
      </c>
      <c r="P12" s="30">
        <v>787367</v>
      </c>
      <c r="Q12" s="13">
        <f t="shared" si="2"/>
        <v>334.04055831318146</v>
      </c>
      <c r="R12" s="53">
        <v>14593.7</v>
      </c>
      <c r="S12" s="15" t="s">
        <v>72</v>
      </c>
      <c r="T12" s="8" t="s">
        <v>48</v>
      </c>
    </row>
    <row r="13" spans="1:20" s="9" customFormat="1" ht="21" customHeight="1">
      <c r="A13" s="48">
        <f t="shared" si="0"/>
        <v>4</v>
      </c>
      <c r="B13" s="27" t="s">
        <v>56</v>
      </c>
      <c r="C13" s="25">
        <v>1978</v>
      </c>
      <c r="D13" s="28" t="s">
        <v>52</v>
      </c>
      <c r="E13" s="29" t="s">
        <v>54</v>
      </c>
      <c r="F13" s="25">
        <v>5</v>
      </c>
      <c r="G13" s="25">
        <v>5</v>
      </c>
      <c r="H13" s="30">
        <v>4120.2</v>
      </c>
      <c r="I13" s="32">
        <v>3440.8</v>
      </c>
      <c r="J13" s="32">
        <v>3154.6</v>
      </c>
      <c r="K13" s="28">
        <v>190</v>
      </c>
      <c r="L13" s="30">
        <f t="shared" si="1"/>
        <v>311767</v>
      </c>
      <c r="M13" s="44">
        <v>0</v>
      </c>
      <c r="N13" s="44">
        <v>0</v>
      </c>
      <c r="O13" s="44">
        <v>0</v>
      </c>
      <c r="P13" s="32">
        <v>311767</v>
      </c>
      <c r="Q13" s="13">
        <f t="shared" si="2"/>
        <v>75.66792874132324</v>
      </c>
      <c r="R13" s="53">
        <v>14593.7</v>
      </c>
      <c r="S13" s="15" t="s">
        <v>72</v>
      </c>
      <c r="T13" s="45" t="s">
        <v>48</v>
      </c>
    </row>
    <row r="14" spans="1:20" s="9" customFormat="1" ht="21" customHeight="1">
      <c r="A14" s="48">
        <f t="shared" si="0"/>
        <v>5</v>
      </c>
      <c r="B14" s="27" t="s">
        <v>58</v>
      </c>
      <c r="C14" s="28">
        <v>1936</v>
      </c>
      <c r="D14" s="28" t="s">
        <v>52</v>
      </c>
      <c r="E14" s="29" t="s">
        <v>53</v>
      </c>
      <c r="F14" s="25">
        <v>4</v>
      </c>
      <c r="G14" s="25">
        <v>3</v>
      </c>
      <c r="H14" s="32">
        <v>2452.6</v>
      </c>
      <c r="I14" s="32">
        <v>2094.6</v>
      </c>
      <c r="J14" s="32">
        <v>1697.6</v>
      </c>
      <c r="K14" s="28">
        <v>102</v>
      </c>
      <c r="L14" s="30">
        <f t="shared" si="1"/>
        <v>796851</v>
      </c>
      <c r="M14" s="13">
        <v>0</v>
      </c>
      <c r="N14" s="13">
        <v>0</v>
      </c>
      <c r="O14" s="13">
        <v>0</v>
      </c>
      <c r="P14" s="32">
        <v>796851</v>
      </c>
      <c r="Q14" s="13">
        <f t="shared" si="2"/>
        <v>324.9005137405203</v>
      </c>
      <c r="R14" s="53">
        <v>14593.7</v>
      </c>
      <c r="S14" s="15" t="s">
        <v>72</v>
      </c>
      <c r="T14" s="8" t="s">
        <v>48</v>
      </c>
    </row>
    <row r="15" spans="1:20" s="9" customFormat="1" ht="21" customHeight="1">
      <c r="A15" s="48">
        <f t="shared" si="0"/>
        <v>6</v>
      </c>
      <c r="B15" s="27" t="s">
        <v>59</v>
      </c>
      <c r="C15" s="25">
        <v>1960</v>
      </c>
      <c r="D15" s="28" t="s">
        <v>52</v>
      </c>
      <c r="E15" s="29" t="s">
        <v>53</v>
      </c>
      <c r="F15" s="25">
        <v>2</v>
      </c>
      <c r="G15" s="25">
        <v>2</v>
      </c>
      <c r="H15" s="30">
        <v>694.8</v>
      </c>
      <c r="I15" s="30">
        <v>643.3</v>
      </c>
      <c r="J15" s="30">
        <v>569.2</v>
      </c>
      <c r="K15" s="25">
        <v>35</v>
      </c>
      <c r="L15" s="30">
        <f t="shared" si="1"/>
        <v>5150792</v>
      </c>
      <c r="M15" s="13">
        <v>0</v>
      </c>
      <c r="N15" s="13">
        <v>0</v>
      </c>
      <c r="O15" s="13">
        <v>0</v>
      </c>
      <c r="P15" s="30">
        <v>5150792</v>
      </c>
      <c r="Q15" s="13">
        <f t="shared" si="2"/>
        <v>7413.344847438112</v>
      </c>
      <c r="R15" s="53">
        <v>14593.7</v>
      </c>
      <c r="S15" s="15" t="s">
        <v>72</v>
      </c>
      <c r="T15" s="8" t="s">
        <v>48</v>
      </c>
    </row>
    <row r="16" spans="1:20" ht="15.75">
      <c r="A16" s="48">
        <f t="shared" si="0"/>
        <v>7</v>
      </c>
      <c r="B16" s="27" t="s">
        <v>60</v>
      </c>
      <c r="C16" s="25">
        <v>1960</v>
      </c>
      <c r="D16" s="28" t="s">
        <v>52</v>
      </c>
      <c r="E16" s="29" t="s">
        <v>53</v>
      </c>
      <c r="F16" s="25">
        <v>2</v>
      </c>
      <c r="G16" s="25">
        <v>2</v>
      </c>
      <c r="H16" s="32">
        <v>698.9</v>
      </c>
      <c r="I16" s="32">
        <v>647.4</v>
      </c>
      <c r="J16" s="32">
        <v>569.2</v>
      </c>
      <c r="K16" s="28">
        <v>35</v>
      </c>
      <c r="L16" s="30">
        <f t="shared" si="1"/>
        <v>5153273</v>
      </c>
      <c r="M16" s="13">
        <v>0</v>
      </c>
      <c r="N16" s="13">
        <v>0</v>
      </c>
      <c r="O16" s="13">
        <v>0</v>
      </c>
      <c r="P16" s="30">
        <v>5153273</v>
      </c>
      <c r="Q16" s="13">
        <f t="shared" si="2"/>
        <v>7373.405351266276</v>
      </c>
      <c r="R16" s="53">
        <v>14593.7</v>
      </c>
      <c r="S16" s="15" t="s">
        <v>72</v>
      </c>
      <c r="T16" s="8" t="s">
        <v>48</v>
      </c>
    </row>
    <row r="17" spans="1:20" ht="25.5" customHeight="1">
      <c r="A17" s="63" t="s">
        <v>50</v>
      </c>
      <c r="B17" s="63"/>
      <c r="C17" s="26" t="s">
        <v>49</v>
      </c>
      <c r="D17" s="26" t="s">
        <v>49</v>
      </c>
      <c r="E17" s="26" t="s">
        <v>49</v>
      </c>
      <c r="F17" s="26" t="s">
        <v>49</v>
      </c>
      <c r="G17" s="26" t="s">
        <v>49</v>
      </c>
      <c r="H17" s="57">
        <f>H10+H11+H12+H13+H14+H15+H16</f>
        <v>16688.6</v>
      </c>
      <c r="I17" s="57">
        <f>I10+I11+I12+I13+I14+I15+I16</f>
        <v>14400.099999999999</v>
      </c>
      <c r="J17" s="57">
        <f>J10+J11+J12+J13+J14+J15+J16</f>
        <v>12476.800000000001</v>
      </c>
      <c r="K17" s="57">
        <f>K10+K11+K12+K13+K14+K15+K16</f>
        <v>770</v>
      </c>
      <c r="L17" s="30">
        <f>SUM(L10:L16)</f>
        <v>14830139</v>
      </c>
      <c r="M17" s="13">
        <v>0</v>
      </c>
      <c r="N17" s="13">
        <v>0</v>
      </c>
      <c r="O17" s="13">
        <v>0</v>
      </c>
      <c r="P17" s="30">
        <f>SUM(P10:P16)</f>
        <v>14830139</v>
      </c>
      <c r="Q17" s="57">
        <v>888.64</v>
      </c>
      <c r="R17" s="26" t="s">
        <v>49</v>
      </c>
      <c r="S17" s="26" t="s">
        <v>49</v>
      </c>
      <c r="T17" s="26" t="s">
        <v>49</v>
      </c>
    </row>
    <row r="18" spans="1:20" ht="36.75" customHeight="1">
      <c r="A18" s="58" t="s">
        <v>73</v>
      </c>
      <c r="B18" s="58"/>
      <c r="C18" s="26" t="s">
        <v>49</v>
      </c>
      <c r="D18" s="26" t="s">
        <v>49</v>
      </c>
      <c r="E18" s="26" t="s">
        <v>49</v>
      </c>
      <c r="F18" s="26" t="s">
        <v>49</v>
      </c>
      <c r="G18" s="26" t="s">
        <v>49</v>
      </c>
      <c r="H18" s="26" t="s">
        <v>49</v>
      </c>
      <c r="I18" s="26" t="s">
        <v>49</v>
      </c>
      <c r="J18" s="26" t="s">
        <v>49</v>
      </c>
      <c r="K18" s="26" t="s">
        <v>49</v>
      </c>
      <c r="L18" s="26">
        <v>15095628</v>
      </c>
      <c r="M18" s="16">
        <f>SUM(M11:M19)</f>
        <v>0</v>
      </c>
      <c r="N18" s="16">
        <f>SUM(N11:N19)</f>
        <v>0</v>
      </c>
      <c r="O18" s="16">
        <f>SUM(O11:O19)</f>
        <v>0</v>
      </c>
      <c r="P18" s="26">
        <v>15095628</v>
      </c>
      <c r="Q18" s="26" t="s">
        <v>49</v>
      </c>
      <c r="R18" s="17" t="s">
        <v>49</v>
      </c>
      <c r="S18" s="18" t="s">
        <v>49</v>
      </c>
      <c r="T18" s="19" t="s">
        <v>49</v>
      </c>
    </row>
    <row r="20" spans="1:20" ht="12.75">
      <c r="A20" s="47"/>
      <c r="B20" s="52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</row>
    <row r="21" spans="1:20" ht="12.75">
      <c r="A21" s="47"/>
      <c r="B21" s="52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</row>
    <row r="22" spans="1:20" ht="12.75">
      <c r="A22" s="47"/>
      <c r="B22" s="52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</row>
    <row r="23" spans="1:20" ht="12.75">
      <c r="A23" s="47"/>
      <c r="B23" s="52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</row>
    <row r="24" spans="1:20" ht="12.75">
      <c r="A24" s="47"/>
      <c r="B24" s="52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</row>
  </sheetData>
  <sheetProtection/>
  <mergeCells count="27">
    <mergeCell ref="Q5:Q7"/>
    <mergeCell ref="R5:R7"/>
    <mergeCell ref="A5:A8"/>
    <mergeCell ref="B5:B8"/>
    <mergeCell ref="M6:M7"/>
    <mergeCell ref="N6:N7"/>
    <mergeCell ref="O6:O7"/>
    <mergeCell ref="P6:P7"/>
    <mergeCell ref="L5:P5"/>
    <mergeCell ref="P2:T2"/>
    <mergeCell ref="S5:S8"/>
    <mergeCell ref="T5:T8"/>
    <mergeCell ref="C6:C8"/>
    <mergeCell ref="D6:D8"/>
    <mergeCell ref="I6:I7"/>
    <mergeCell ref="J6:J7"/>
    <mergeCell ref="L6:L7"/>
    <mergeCell ref="K5:K7"/>
    <mergeCell ref="A3:T3"/>
    <mergeCell ref="A18:B18"/>
    <mergeCell ref="H5:H7"/>
    <mergeCell ref="I5:J5"/>
    <mergeCell ref="C5:D5"/>
    <mergeCell ref="E5:E8"/>
    <mergeCell ref="F5:F8"/>
    <mergeCell ref="G5:G8"/>
    <mergeCell ref="A17:B17"/>
  </mergeCells>
  <printOptions/>
  <pageMargins left="0.1968503937007874" right="0.1968503937007874" top="0.3937007874015748" bottom="0.7874015748031497" header="0.5118110236220472" footer="0.5118110236220472"/>
  <pageSetup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9"/>
  <sheetViews>
    <sheetView tabSelected="1" view="pageBreakPreview" zoomScale="60" zoomScaleNormal="70" zoomScalePageLayoutView="0" workbookViewId="0" topLeftCell="A1">
      <selection activeCell="T2" sqref="T2:X2"/>
    </sheetView>
  </sheetViews>
  <sheetFormatPr defaultColWidth="9.00390625" defaultRowHeight="12.75"/>
  <cols>
    <col min="1" max="1" width="4.625" style="0" customWidth="1"/>
    <col min="2" max="2" width="25.875" style="0" customWidth="1"/>
    <col min="3" max="3" width="16.75390625" style="0" customWidth="1"/>
    <col min="4" max="4" width="14.25390625" style="0" customWidth="1"/>
    <col min="5" max="5" width="15.00390625" style="0" customWidth="1"/>
    <col min="6" max="6" width="9.375" style="0" customWidth="1"/>
    <col min="7" max="7" width="8.125" style="0" customWidth="1"/>
    <col min="8" max="8" width="7.875" style="0" customWidth="1"/>
    <col min="9" max="9" width="6.125" style="0" customWidth="1"/>
    <col min="10" max="10" width="8.00390625" style="0" customWidth="1"/>
    <col min="11" max="11" width="10.00390625" style="0" customWidth="1"/>
    <col min="12" max="12" width="9.75390625" style="0" customWidth="1"/>
    <col min="13" max="13" width="17.00390625" style="0" customWidth="1"/>
    <col min="14" max="15" width="7.875" style="0" customWidth="1"/>
    <col min="16" max="16" width="10.00390625" style="0" customWidth="1"/>
    <col min="17" max="17" width="18.375" style="0" customWidth="1"/>
    <col min="18" max="18" width="7.00390625" style="0" customWidth="1"/>
    <col min="23" max="23" width="16.375" style="0" customWidth="1"/>
    <col min="24" max="24" width="19.875" style="0" customWidth="1"/>
  </cols>
  <sheetData>
    <row r="1" ht="121.5" customHeight="1"/>
    <row r="2" spans="20:24" ht="131.25" customHeight="1">
      <c r="T2" s="85" t="s">
        <v>74</v>
      </c>
      <c r="U2" s="85"/>
      <c r="V2" s="85"/>
      <c r="W2" s="85"/>
      <c r="X2" s="85"/>
    </row>
    <row r="3" spans="1:23" ht="101.25" customHeight="1">
      <c r="A3" s="86" t="s">
        <v>61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4" s="22" customFormat="1" ht="18.75">
      <c r="A4" s="78" t="s">
        <v>0</v>
      </c>
      <c r="B4" s="79" t="s">
        <v>1</v>
      </c>
      <c r="C4" s="77" t="s">
        <v>2</v>
      </c>
      <c r="D4" s="73" t="s">
        <v>3</v>
      </c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5"/>
    </row>
    <row r="5" spans="1:24" s="22" customFormat="1" ht="42" customHeight="1">
      <c r="A5" s="78"/>
      <c r="B5" s="80"/>
      <c r="C5" s="77"/>
      <c r="D5" s="72" t="s">
        <v>4</v>
      </c>
      <c r="E5" s="72"/>
      <c r="F5" s="72"/>
      <c r="G5" s="72"/>
      <c r="H5" s="72"/>
      <c r="I5" s="72"/>
      <c r="J5" s="72" t="s">
        <v>5</v>
      </c>
      <c r="K5" s="72"/>
      <c r="L5" s="72" t="s">
        <v>6</v>
      </c>
      <c r="M5" s="72"/>
      <c r="N5" s="72" t="s">
        <v>7</v>
      </c>
      <c r="O5" s="72"/>
      <c r="P5" s="72" t="s">
        <v>8</v>
      </c>
      <c r="Q5" s="72"/>
      <c r="R5" s="72" t="s">
        <v>9</v>
      </c>
      <c r="S5" s="72"/>
      <c r="T5" s="72" t="s">
        <v>10</v>
      </c>
      <c r="U5" s="72"/>
      <c r="V5" s="88" t="s">
        <v>11</v>
      </c>
      <c r="W5" s="72" t="s">
        <v>19</v>
      </c>
      <c r="X5" s="82" t="s">
        <v>63</v>
      </c>
    </row>
    <row r="6" spans="1:24" s="22" customFormat="1" ht="18.75">
      <c r="A6" s="78"/>
      <c r="B6" s="80"/>
      <c r="C6" s="77"/>
      <c r="D6" s="91" t="s">
        <v>12</v>
      </c>
      <c r="E6" s="72" t="s">
        <v>13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89"/>
      <c r="W6" s="72"/>
      <c r="X6" s="83"/>
    </row>
    <row r="7" spans="1:24" s="22" customFormat="1" ht="161.25" customHeight="1">
      <c r="A7" s="78"/>
      <c r="B7" s="80"/>
      <c r="C7" s="77"/>
      <c r="D7" s="91"/>
      <c r="E7" s="24" t="s">
        <v>14</v>
      </c>
      <c r="F7" s="24" t="s">
        <v>15</v>
      </c>
      <c r="G7" s="24" t="s">
        <v>16</v>
      </c>
      <c r="H7" s="24" t="s">
        <v>17</v>
      </c>
      <c r="I7" s="24" t="s">
        <v>18</v>
      </c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90"/>
      <c r="W7" s="72"/>
      <c r="X7" s="84"/>
    </row>
    <row r="8" spans="1:24" ht="32.25" customHeight="1">
      <c r="A8" s="78"/>
      <c r="B8" s="81"/>
      <c r="C8" s="13" t="s">
        <v>20</v>
      </c>
      <c r="D8" s="13" t="s">
        <v>20</v>
      </c>
      <c r="E8" s="13" t="s">
        <v>20</v>
      </c>
      <c r="F8" s="13" t="s">
        <v>20</v>
      </c>
      <c r="G8" s="13" t="s">
        <v>20</v>
      </c>
      <c r="H8" s="13" t="s">
        <v>20</v>
      </c>
      <c r="I8" s="13" t="s">
        <v>20</v>
      </c>
      <c r="J8" s="13" t="s">
        <v>21</v>
      </c>
      <c r="K8" s="13" t="s">
        <v>20</v>
      </c>
      <c r="L8" s="13" t="s">
        <v>22</v>
      </c>
      <c r="M8" s="13" t="s">
        <v>20</v>
      </c>
      <c r="N8" s="13" t="s">
        <v>22</v>
      </c>
      <c r="O8" s="13" t="s">
        <v>20</v>
      </c>
      <c r="P8" s="13" t="s">
        <v>22</v>
      </c>
      <c r="Q8" s="13" t="s">
        <v>20</v>
      </c>
      <c r="R8" s="13" t="s">
        <v>23</v>
      </c>
      <c r="S8" s="13" t="s">
        <v>20</v>
      </c>
      <c r="T8" s="13" t="s">
        <v>22</v>
      </c>
      <c r="U8" s="13" t="s">
        <v>20</v>
      </c>
      <c r="V8" s="13" t="s">
        <v>20</v>
      </c>
      <c r="W8" s="13" t="s">
        <v>20</v>
      </c>
      <c r="X8" s="46" t="s">
        <v>20</v>
      </c>
    </row>
    <row r="9" spans="1:24" s="22" customFormat="1" ht="15.7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3">
        <v>17</v>
      </c>
      <c r="R9" s="23">
        <v>18</v>
      </c>
      <c r="S9" s="23">
        <v>19</v>
      </c>
      <c r="T9" s="23">
        <v>20</v>
      </c>
      <c r="U9" s="23">
        <v>21</v>
      </c>
      <c r="V9" s="23">
        <v>22</v>
      </c>
      <c r="W9" s="14">
        <v>23</v>
      </c>
      <c r="X9" s="54">
        <v>24</v>
      </c>
    </row>
    <row r="10" spans="1:24" s="22" customFormat="1" ht="36" customHeight="1">
      <c r="A10" s="23">
        <v>1</v>
      </c>
      <c r="B10" s="27" t="s">
        <v>70</v>
      </c>
      <c r="C10" s="56">
        <v>2139374</v>
      </c>
      <c r="D10" s="56">
        <v>2139374</v>
      </c>
      <c r="E10" s="56">
        <v>2139374</v>
      </c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14"/>
      <c r="X10" s="54"/>
    </row>
    <row r="11" spans="1:24" s="22" customFormat="1" ht="39" customHeight="1">
      <c r="A11" s="23">
        <f aca="true" t="shared" si="0" ref="A11:A16">A10+1</f>
        <v>2</v>
      </c>
      <c r="B11" s="27" t="s">
        <v>65</v>
      </c>
      <c r="C11" s="34">
        <v>490715</v>
      </c>
      <c r="D11" s="34"/>
      <c r="E11" s="34"/>
      <c r="F11" s="34"/>
      <c r="G11" s="34"/>
      <c r="H11" s="34"/>
      <c r="I11" s="34"/>
      <c r="J11" s="35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49">
        <v>490715</v>
      </c>
      <c r="X11" s="55"/>
    </row>
    <row r="12" spans="1:24" s="22" customFormat="1" ht="37.5" customHeight="1">
      <c r="A12" s="23">
        <f t="shared" si="0"/>
        <v>3</v>
      </c>
      <c r="B12" s="27" t="s">
        <v>57</v>
      </c>
      <c r="C12" s="33">
        <v>787367</v>
      </c>
      <c r="D12" s="34"/>
      <c r="E12" s="33"/>
      <c r="F12" s="34"/>
      <c r="G12" s="34"/>
      <c r="H12" s="34"/>
      <c r="I12" s="34"/>
      <c r="J12" s="35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49">
        <v>787367</v>
      </c>
      <c r="X12" s="55"/>
    </row>
    <row r="13" spans="1:24" s="22" customFormat="1" ht="39" customHeight="1">
      <c r="A13" s="23">
        <f t="shared" si="0"/>
        <v>4</v>
      </c>
      <c r="B13" s="27" t="s">
        <v>66</v>
      </c>
      <c r="C13" s="33">
        <v>311767</v>
      </c>
      <c r="D13" s="33"/>
      <c r="E13" s="34"/>
      <c r="F13" s="33"/>
      <c r="G13" s="36"/>
      <c r="H13" s="42"/>
      <c r="I13" s="42"/>
      <c r="J13" s="41"/>
      <c r="K13" s="37"/>
      <c r="L13" s="43"/>
      <c r="M13" s="43"/>
      <c r="N13" s="43"/>
      <c r="O13" s="43"/>
      <c r="P13" s="43"/>
      <c r="Q13" s="43"/>
      <c r="R13" s="34"/>
      <c r="S13" s="34"/>
      <c r="T13" s="34"/>
      <c r="U13" s="34"/>
      <c r="V13" s="34"/>
      <c r="W13" s="49">
        <v>311767</v>
      </c>
      <c r="X13" s="55"/>
    </row>
    <row r="14" spans="1:24" s="22" customFormat="1" ht="36.75" customHeight="1">
      <c r="A14" s="23">
        <f t="shared" si="0"/>
        <v>5</v>
      </c>
      <c r="B14" s="27" t="s">
        <v>67</v>
      </c>
      <c r="C14" s="33">
        <v>796851</v>
      </c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50">
        <v>796851</v>
      </c>
      <c r="X14" s="55"/>
    </row>
    <row r="15" spans="1:24" s="22" customFormat="1" ht="36.75" customHeight="1">
      <c r="A15" s="23">
        <f t="shared" si="0"/>
        <v>6</v>
      </c>
      <c r="B15" s="27" t="s">
        <v>68</v>
      </c>
      <c r="C15" s="33">
        <f>M15+Q15+X15</f>
        <v>5150792</v>
      </c>
      <c r="D15" s="34"/>
      <c r="E15" s="33"/>
      <c r="F15" s="34"/>
      <c r="G15" s="34"/>
      <c r="H15" s="34"/>
      <c r="I15" s="34"/>
      <c r="J15" s="34"/>
      <c r="K15" s="34"/>
      <c r="L15" s="34">
        <v>590</v>
      </c>
      <c r="M15" s="34">
        <v>2519796</v>
      </c>
      <c r="N15" s="34"/>
      <c r="O15" s="34"/>
      <c r="P15" s="34">
        <v>476</v>
      </c>
      <c r="Q15" s="34">
        <v>2612322</v>
      </c>
      <c r="R15" s="34"/>
      <c r="S15" s="34"/>
      <c r="T15" s="34"/>
      <c r="U15" s="34"/>
      <c r="V15" s="34"/>
      <c r="W15" s="49"/>
      <c r="X15" s="55">
        <v>18674</v>
      </c>
    </row>
    <row r="16" spans="1:24" s="22" customFormat="1" ht="46.5" customHeight="1">
      <c r="A16" s="23">
        <f t="shared" si="0"/>
        <v>7</v>
      </c>
      <c r="B16" s="27" t="s">
        <v>60</v>
      </c>
      <c r="C16" s="33">
        <f>M16+Q16+X16</f>
        <v>5153273</v>
      </c>
      <c r="D16" s="34"/>
      <c r="E16" s="33"/>
      <c r="F16" s="34"/>
      <c r="G16" s="34"/>
      <c r="H16" s="34"/>
      <c r="I16" s="34"/>
      <c r="J16" s="34"/>
      <c r="K16" s="34"/>
      <c r="L16" s="34">
        <v>590</v>
      </c>
      <c r="M16" s="34">
        <v>2522215</v>
      </c>
      <c r="N16" s="34"/>
      <c r="O16" s="34"/>
      <c r="P16" s="34">
        <v>484</v>
      </c>
      <c r="Q16" s="34">
        <v>2612322</v>
      </c>
      <c r="R16" s="34"/>
      <c r="S16" s="34"/>
      <c r="T16" s="34"/>
      <c r="U16" s="34"/>
      <c r="V16" s="34"/>
      <c r="W16" s="49"/>
      <c r="X16" s="55">
        <v>18736</v>
      </c>
    </row>
    <row r="17" spans="1:24" s="22" customFormat="1" ht="39" customHeight="1">
      <c r="A17" s="58" t="s">
        <v>64</v>
      </c>
      <c r="B17" s="58"/>
      <c r="C17" s="33">
        <f>SUM(C10:C16)</f>
        <v>14830139</v>
      </c>
      <c r="D17" s="34"/>
      <c r="E17" s="34"/>
      <c r="F17" s="49"/>
      <c r="G17" s="49"/>
      <c r="H17" s="49"/>
      <c r="I17" s="49"/>
      <c r="J17" s="49"/>
      <c r="K17" s="49"/>
      <c r="L17" s="34">
        <f>SUM(L11:L16)</f>
        <v>1180</v>
      </c>
      <c r="M17" s="34">
        <f>SUM(M11:M16)</f>
        <v>5042011</v>
      </c>
      <c r="N17" s="34"/>
      <c r="O17" s="34"/>
      <c r="P17" s="34">
        <f>SUM(P11:P16)</f>
        <v>960</v>
      </c>
      <c r="Q17" s="34">
        <f>SUM(Q11:Q16)</f>
        <v>5224644</v>
      </c>
      <c r="R17" s="34"/>
      <c r="S17" s="34"/>
      <c r="T17" s="34"/>
      <c r="U17" s="34"/>
      <c r="V17" s="34"/>
      <c r="W17" s="34">
        <f>SUM(W11:W16)</f>
        <v>2386700</v>
      </c>
      <c r="X17" s="55">
        <f>SUM(X11:X16)</f>
        <v>37410</v>
      </c>
    </row>
    <row r="18" spans="1:24" s="22" customFormat="1" ht="39" customHeight="1">
      <c r="A18" s="76" t="s">
        <v>62</v>
      </c>
      <c r="B18" s="76"/>
      <c r="C18" s="33">
        <f>C19-C17</f>
        <v>265489</v>
      </c>
      <c r="D18" s="34"/>
      <c r="E18" s="33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49"/>
      <c r="X18" s="55"/>
    </row>
    <row r="19" spans="1:24" s="40" customFormat="1" ht="66" customHeight="1">
      <c r="A19" s="58" t="s">
        <v>69</v>
      </c>
      <c r="B19" s="58"/>
      <c r="C19" s="38">
        <v>15095628</v>
      </c>
      <c r="D19" s="38"/>
      <c r="E19" s="38"/>
      <c r="F19" s="38"/>
      <c r="G19" s="38"/>
      <c r="H19" s="38"/>
      <c r="I19" s="38"/>
      <c r="J19" s="39"/>
      <c r="K19" s="38"/>
      <c r="L19" s="51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51"/>
      <c r="X19" s="50"/>
    </row>
  </sheetData>
  <sheetProtection/>
  <mergeCells count="21">
    <mergeCell ref="D6:D7"/>
    <mergeCell ref="B4:B8"/>
    <mergeCell ref="P5:Q7"/>
    <mergeCell ref="D5:I5"/>
    <mergeCell ref="X5:X7"/>
    <mergeCell ref="N5:O7"/>
    <mergeCell ref="T2:X2"/>
    <mergeCell ref="W5:W7"/>
    <mergeCell ref="A3:W3"/>
    <mergeCell ref="T5:U7"/>
    <mergeCell ref="V5:V7"/>
    <mergeCell ref="L5:M7"/>
    <mergeCell ref="E6:I6"/>
    <mergeCell ref="J5:K7"/>
    <mergeCell ref="D4:X4"/>
    <mergeCell ref="A19:B19"/>
    <mergeCell ref="A17:B17"/>
    <mergeCell ref="A18:B18"/>
    <mergeCell ref="R5:S7"/>
    <mergeCell ref="C4:C7"/>
    <mergeCell ref="A4:A8"/>
  </mergeCells>
  <printOptions/>
  <pageMargins left="0.1968503937007874" right="0.1968503937007874" top="0.3937007874015748" bottom="0.3937007874015748" header="0.5118110236220472" footer="0.5118110236220472"/>
  <pageSetup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Сертолово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2017-03-01T08:23:49Z</cp:lastPrinted>
  <dcterms:created xsi:type="dcterms:W3CDTF">2015-02-12T11:29:21Z</dcterms:created>
  <dcterms:modified xsi:type="dcterms:W3CDTF">2017-04-03T06:36:49Z</dcterms:modified>
  <cp:category/>
  <cp:version/>
  <cp:contentType/>
  <cp:contentStatus/>
</cp:coreProperties>
</file>